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alar sample" sheetId="1" r:id="rId4"/>
  </sheets>
</workbook>
</file>

<file path=xl/sharedStrings.xml><?xml version="1.0" encoding="utf-8"?>
<sst xmlns="http://schemas.openxmlformats.org/spreadsheetml/2006/main" uniqueCount="32">
  <si>
    <t>No.</t>
  </si>
  <si>
    <t>Регион</t>
  </si>
  <si>
    <t xml:space="preserve">ФИО
</t>
  </si>
  <si>
    <t xml:space="preserve">Размер зарплаты к начислению
 </t>
  </si>
  <si>
    <t>Общий размер зарплаты</t>
  </si>
  <si>
    <t>Необлагаемая налогом зарплата</t>
  </si>
  <si>
    <t>Налогооблагаемая часть зарплаты</t>
  </si>
  <si>
    <t>Ставка</t>
  </si>
  <si>
    <t>Сумма быстрого вычета</t>
  </si>
  <si>
    <t xml:space="preserve">НДФЛ
</t>
  </si>
  <si>
    <t xml:space="preserve">Фактическая зарплата к получению работником
</t>
  </si>
  <si>
    <t xml:space="preserve">Размер зарплаты, облагаемый взносами
</t>
  </si>
  <si>
    <t xml:space="preserve">ПФ
</t>
  </si>
  <si>
    <t xml:space="preserve">Страховка от безработицы
</t>
  </si>
  <si>
    <t>Страховка от несчастных случаев</t>
  </si>
  <si>
    <t>Взносы в декретный фонд</t>
  </si>
  <si>
    <t xml:space="preserve">ОМС
</t>
  </si>
  <si>
    <t xml:space="preserve">Фонд жилищных накплений </t>
  </si>
  <si>
    <t xml:space="preserve">Всего к вычету с предприятия
</t>
  </si>
  <si>
    <t xml:space="preserve">Всего к вычету с работника
</t>
  </si>
  <si>
    <t>Всего взносов</t>
  </si>
  <si>
    <t>Итоговая сумма</t>
  </si>
  <si>
    <t>Предприятие    
  19%</t>
  </si>
  <si>
    <t>Работник
8%</t>
  </si>
  <si>
    <t>Предприятие
0.8%</t>
  </si>
  <si>
    <t>Работник    
 0.2%</t>
  </si>
  <si>
    <t>Предприятие
0.2%</t>
  </si>
  <si>
    <t>Предприятие
10%</t>
  </si>
  <si>
    <t>Работник
2%+3</t>
  </si>
  <si>
    <t>Предприятие
5%</t>
  </si>
  <si>
    <t>Работник
5%</t>
  </si>
  <si>
    <t>Пекин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</si>
</sst>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0&quot; &quot;;(0)"/>
    <numFmt numFmtId="60" formatCode="0.00&quot; &quot;;(0.00)"/>
    <numFmt numFmtId="61" formatCode="&quot; &quot;* #,##0&quot; &quot;;&quot; &quot;* &quot;-&quot;#,##0&quot; &quot;;&quot; &quot;* &quot;- &quot;"/>
    <numFmt numFmtId="62" formatCode="&quot; &quot;* #,##0.00&quot; &quot;;&quot; &quot;* &quot;-&quot;#,##0.00&quot; &quot;;&quot; &quot;* &quot;-&quot;??&quot; &quot;"/>
    <numFmt numFmtId="63" formatCode="0&quot; &quot;"/>
    <numFmt numFmtId="64" formatCode="0.00&quot; &quot;"/>
  </numFmts>
  <fonts count="7">
    <font>
      <sz val="11"/>
      <color indexed="8"/>
      <name val="Calibri"/>
    </font>
    <font>
      <sz val="11"/>
      <color indexed="8"/>
      <name val="Helvetica Neue"/>
    </font>
    <font>
      <sz val="14"/>
      <color indexed="8"/>
      <name val="Calibri"/>
    </font>
    <font>
      <sz val="12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宋体"/>
    </font>
    <font>
      <sz val="11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28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3" borderId="1" applyNumberFormat="1" applyFont="1" applyFill="1" applyBorder="1" applyAlignment="1" applyProtection="0">
      <alignment horizontal="center" vertical="center" wrapText="1"/>
    </xf>
    <xf numFmtId="49" fontId="3" fillId="4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49" fontId="4" fillId="2" borderId="1" applyNumberFormat="1" applyFont="1" applyFill="1" applyBorder="1" applyAlignment="1" applyProtection="0">
      <alignment horizontal="center" vertical="center" wrapText="1"/>
    </xf>
    <xf numFmtId="0" fontId="0" fillId="2" borderId="2" applyNumberFormat="0" applyFont="1" applyFill="1" applyBorder="1" applyAlignment="1" applyProtection="0">
      <alignment vertical="center"/>
    </xf>
    <xf numFmtId="59" fontId="3" fillId="2" borderId="1" applyNumberFormat="1" applyFont="1" applyFill="1" applyBorder="1" applyAlignment="1" applyProtection="0">
      <alignment horizontal="center" vertical="center" wrapText="1"/>
    </xf>
    <xf numFmtId="0" fontId="3" fillId="3" borderId="1" applyNumberFormat="0" applyFont="1" applyFill="1" applyBorder="1" applyAlignment="1" applyProtection="0">
      <alignment horizontal="center" vertical="center" wrapText="1"/>
    </xf>
    <xf numFmtId="60" fontId="3" fillId="2" borderId="1" applyNumberFormat="1" applyFont="1" applyFill="1" applyBorder="1" applyAlignment="1" applyProtection="0">
      <alignment horizontal="center" vertical="center" wrapText="1"/>
    </xf>
    <xf numFmtId="0" fontId="3" fillId="4" borderId="1" applyNumberFormat="0" applyFont="1" applyFill="1" applyBorder="1" applyAlignment="1" applyProtection="0">
      <alignment horizontal="center" vertical="center" wrapText="1"/>
    </xf>
    <xf numFmtId="0" fontId="4" fillId="2" borderId="1" applyNumberFormat="0" applyFont="1" applyFill="1" applyBorder="1" applyAlignment="1" applyProtection="0">
      <alignment horizontal="center" vertical="center" wrapText="1"/>
    </xf>
    <xf numFmtId="59" fontId="0" fillId="2" borderId="1" applyNumberFormat="1" applyFont="1" applyFill="1" applyBorder="1" applyAlignment="1" applyProtection="0">
      <alignment vertical="center"/>
    </xf>
    <xf numFmtId="49" fontId="5" fillId="2" borderId="1" applyNumberFormat="1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horizontal="center" vertical="center"/>
    </xf>
    <xf numFmtId="60" fontId="0" fillId="3" borderId="1" applyNumberFormat="1" applyFont="1" applyFill="1" applyBorder="1" applyAlignment="1" applyProtection="0">
      <alignment vertical="center"/>
    </xf>
    <xf numFmtId="60" fontId="0" fillId="2" borderId="1" applyNumberFormat="1" applyFont="1" applyFill="1" applyBorder="1" applyAlignment="1" applyProtection="0">
      <alignment vertical="center"/>
    </xf>
    <xf numFmtId="61" fontId="0" fillId="2" borderId="1" applyNumberFormat="1" applyFont="1" applyFill="1" applyBorder="1" applyAlignment="1" applyProtection="0">
      <alignment vertical="center"/>
    </xf>
    <xf numFmtId="62" fontId="0" fillId="2" borderId="1" applyNumberFormat="1" applyFont="1" applyFill="1" applyBorder="1" applyAlignment="1" applyProtection="0">
      <alignment vertical="center"/>
    </xf>
    <xf numFmtId="62" fontId="0" fillId="4" borderId="1" applyNumberFormat="1" applyFont="1" applyFill="1" applyBorder="1" applyAlignment="1" applyProtection="0">
      <alignment vertical="center"/>
    </xf>
    <xf numFmtId="63" fontId="0" fillId="2" borderId="1" applyNumberFormat="1" applyFont="1" applyFill="1" applyBorder="1" applyAlignment="1" applyProtection="0">
      <alignment vertical="center"/>
    </xf>
    <xf numFmtId="64" fontId="0" fillId="2" borderId="2" applyNumberFormat="1" applyFont="1" applyFill="1" applyBorder="1" applyAlignment="1" applyProtection="0">
      <alignment vertical="center"/>
    </xf>
    <xf numFmtId="59" fontId="5" fillId="2" borderId="1" applyNumberFormat="1" applyFont="1" applyFill="1" applyBorder="1" applyAlignment="1" applyProtection="0">
      <alignment horizontal="center" vertical="center"/>
    </xf>
    <xf numFmtId="0" fontId="6" fillId="2" borderId="1" applyNumberFormat="0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b0f0"/>
      <rgbColor rgb="ffffc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C10"/>
  <sheetViews>
    <sheetView workbookViewId="0" showGridLines="0" defaultGridColor="1"/>
  </sheetViews>
  <sheetFormatPr defaultColWidth="9" defaultRowHeight="13" customHeight="1" outlineLevelRow="0" outlineLevelCol="0"/>
  <cols>
    <col min="1" max="1" width="6.67188" style="1" customWidth="1"/>
    <col min="2" max="2" width="7.67188" style="1" customWidth="1"/>
    <col min="3" max="3" width="22.8516" style="1" customWidth="1"/>
    <col min="4" max="4" width="12.1719" style="1" customWidth="1"/>
    <col min="5" max="5" width="12" style="1" customWidth="1"/>
    <col min="6" max="6" width="10.8516" style="1" customWidth="1"/>
    <col min="7" max="7" width="13.1719" style="1" customWidth="1"/>
    <col min="8" max="8" width="6.5" style="1" customWidth="1"/>
    <col min="9" max="9" width="9.85156" style="1" customWidth="1"/>
    <col min="10" max="10" width="12.1719" style="1" customWidth="1"/>
    <col min="11" max="11" width="13.1719" style="1" customWidth="1"/>
    <col min="12" max="14" width="12.1719" style="1" customWidth="1"/>
    <col min="15" max="15" width="10" style="1" customWidth="1"/>
    <col min="16" max="16" width="9.17188" style="1" customWidth="1"/>
    <col min="17" max="17" width="13.6719" style="1" customWidth="1"/>
    <col min="18" max="18" width="9.5" style="1" customWidth="1"/>
    <col min="19" max="19" width="10.1719" style="1" customWidth="1"/>
    <col min="20" max="20" width="11.1719" style="1" customWidth="1"/>
    <col min="21" max="21" width="11.3516" style="1" customWidth="1"/>
    <col min="22" max="22" width="12.1719" style="1" customWidth="1"/>
    <col min="23" max="23" width="11" style="1" customWidth="1"/>
    <col min="24" max="24" width="13.1719" style="1" customWidth="1"/>
    <col min="25" max="26" width="12.1719" style="1" customWidth="1"/>
    <col min="27" max="27" width="13.6719" style="1" customWidth="1"/>
    <col min="28" max="28" width="12.6719" style="1" customWidth="1"/>
    <col min="29" max="29" width="9" style="1" customWidth="1"/>
    <col min="30" max="256" width="9" style="1" customWidth="1"/>
  </cols>
  <sheetData>
    <row r="1" ht="38.25" customHeight="1">
      <c r="A1" t="s" s="2">
        <v>0</v>
      </c>
      <c r="B1" t="s" s="2">
        <v>1</v>
      </c>
      <c r="C1" t="s" s="2">
        <v>2</v>
      </c>
      <c r="D1" t="s" s="3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4">
        <v>10</v>
      </c>
      <c r="L1" t="s" s="2">
        <v>11</v>
      </c>
      <c r="M1" t="s" s="2">
        <v>12</v>
      </c>
      <c r="N1" s="5"/>
      <c r="O1" t="s" s="2">
        <v>13</v>
      </c>
      <c r="P1" s="5"/>
      <c r="Q1" t="s" s="2">
        <v>11</v>
      </c>
      <c r="R1" t="s" s="2">
        <v>14</v>
      </c>
      <c r="S1" t="s" s="2">
        <v>15</v>
      </c>
      <c r="T1" t="s" s="2">
        <v>16</v>
      </c>
      <c r="U1" s="5"/>
      <c r="V1" t="s" s="2">
        <v>17</v>
      </c>
      <c r="W1" t="s" s="2">
        <v>17</v>
      </c>
      <c r="X1" s="5"/>
      <c r="Y1" t="s" s="2">
        <v>18</v>
      </c>
      <c r="Z1" t="s" s="2">
        <v>19</v>
      </c>
      <c r="AA1" t="s" s="6">
        <v>20</v>
      </c>
      <c r="AB1" t="s" s="2">
        <v>21</v>
      </c>
      <c r="AC1" s="7"/>
    </row>
    <row r="2" ht="48" customHeight="1">
      <c r="A2" s="8"/>
      <c r="B2" s="8"/>
      <c r="C2" s="5"/>
      <c r="D2" s="9"/>
      <c r="E2" s="10"/>
      <c r="F2" s="5"/>
      <c r="G2" s="10"/>
      <c r="H2" s="10"/>
      <c r="I2" s="5"/>
      <c r="J2" s="5"/>
      <c r="K2" s="11"/>
      <c r="L2" s="5"/>
      <c r="M2" t="s" s="2">
        <v>22</v>
      </c>
      <c r="N2" t="s" s="2">
        <v>23</v>
      </c>
      <c r="O2" t="s" s="2">
        <v>24</v>
      </c>
      <c r="P2" t="s" s="2">
        <v>25</v>
      </c>
      <c r="Q2" s="5"/>
      <c r="R2" t="s" s="2">
        <v>26</v>
      </c>
      <c r="S2" t="s" s="2">
        <v>24</v>
      </c>
      <c r="T2" t="s" s="2">
        <v>27</v>
      </c>
      <c r="U2" t="s" s="2">
        <v>28</v>
      </c>
      <c r="V2" s="2"/>
      <c r="W2" t="s" s="2">
        <v>29</v>
      </c>
      <c r="X2" t="s" s="2">
        <v>30</v>
      </c>
      <c r="Y2" s="5"/>
      <c r="Z2" s="5"/>
      <c r="AA2" s="12"/>
      <c r="AB2" s="5"/>
      <c r="AC2" s="7"/>
    </row>
    <row r="3" ht="21" customHeight="1">
      <c r="A3" s="13">
        <v>1</v>
      </c>
      <c r="B3" t="s" s="14">
        <v>31</v>
      </c>
      <c r="C3" s="15"/>
      <c r="D3" s="16"/>
      <c r="E3" s="17"/>
      <c r="F3" s="18"/>
      <c r="G3" s="17"/>
      <c r="H3" s="17"/>
      <c r="I3" s="18"/>
      <c r="J3" s="19"/>
      <c r="K3" s="20"/>
      <c r="L3" s="13"/>
      <c r="M3" s="17"/>
      <c r="N3" s="17"/>
      <c r="O3" s="17"/>
      <c r="P3" s="17"/>
      <c r="Q3" s="13"/>
      <c r="R3" s="17"/>
      <c r="S3" s="17"/>
      <c r="T3" s="17"/>
      <c r="U3" s="17"/>
      <c r="V3" s="21"/>
      <c r="W3" s="21"/>
      <c r="X3" s="21"/>
      <c r="Y3" s="17"/>
      <c r="Z3" s="17"/>
      <c r="AA3" s="17"/>
      <c r="AB3" s="17"/>
      <c r="AC3" s="22"/>
    </row>
    <row r="4" ht="21" customHeight="1">
      <c r="A4" s="13">
        <v>2</v>
      </c>
      <c r="B4" s="23"/>
      <c r="C4" s="24"/>
      <c r="D4" s="16"/>
      <c r="E4" s="17"/>
      <c r="F4" s="18"/>
      <c r="G4" s="17"/>
      <c r="H4" s="17"/>
      <c r="I4" s="18"/>
      <c r="J4" s="19"/>
      <c r="K4" s="20"/>
      <c r="L4" s="13"/>
      <c r="M4" s="17"/>
      <c r="N4" s="17"/>
      <c r="O4" s="17"/>
      <c r="P4" s="17"/>
      <c r="Q4" s="13"/>
      <c r="R4" s="17"/>
      <c r="S4" s="17"/>
      <c r="T4" s="17"/>
      <c r="U4" s="17"/>
      <c r="V4" s="21"/>
      <c r="W4" s="21"/>
      <c r="X4" s="21"/>
      <c r="Y4" s="17"/>
      <c r="Z4" s="17"/>
      <c r="AA4" s="17"/>
      <c r="AB4" s="17"/>
      <c r="AC4" s="22"/>
    </row>
    <row r="5" ht="21" customHeight="1">
      <c r="A5" s="13">
        <v>3</v>
      </c>
      <c r="B5" s="23"/>
      <c r="C5" s="25"/>
      <c r="D5" s="16"/>
      <c r="E5" s="17">
        <f>ROUND(D5-Z5,2)</f>
        <v>-3</v>
      </c>
      <c r="F5" s="18">
        <v>5000</v>
      </c>
      <c r="G5" s="17">
        <f>IF(ROUND(E5-F5,2)&lt;0,0,ROUND(E5-F5,2))</f>
        <v>0</v>
      </c>
      <c r="H5" s="17"/>
      <c r="I5" s="18"/>
      <c r="J5" s="19">
        <f>(G5*H5)-I5</f>
        <v>0</v>
      </c>
      <c r="K5" s="20">
        <f>E5-J5</f>
        <v>-3</v>
      </c>
      <c r="L5" s="13"/>
      <c r="M5" s="17">
        <f>ROUND(L5*0.19,2)</f>
        <v>0</v>
      </c>
      <c r="N5" s="17">
        <f>ROUND(L5*0.08,2)</f>
        <v>0</v>
      </c>
      <c r="O5" s="17">
        <f>ROUND(L5*0.008,2)</f>
        <v>0</v>
      </c>
      <c r="P5" s="17">
        <f>ROUND(L5*0.2%,2)</f>
        <v>0</v>
      </c>
      <c r="Q5" s="13"/>
      <c r="R5" s="17">
        <f>ROUND(Q5*0.002,2)</f>
        <v>0</v>
      </c>
      <c r="S5" s="17">
        <f>ROUND(Q5*0.8%,2)</f>
        <v>0</v>
      </c>
      <c r="T5" s="17">
        <f>ROUND(Q5*0.1,2)</f>
        <v>0</v>
      </c>
      <c r="U5" s="17">
        <f>ROUND(Q5*0.02+3,2)</f>
        <v>3</v>
      </c>
      <c r="V5" s="21">
        <v>0</v>
      </c>
      <c r="W5" s="21">
        <v>0</v>
      </c>
      <c r="X5" s="21">
        <v>0</v>
      </c>
      <c r="Y5" s="17">
        <f>ROUND(M5+O5+R5+S5+W5+T5,2)</f>
        <v>0</v>
      </c>
      <c r="Z5" s="17">
        <f>ROUND(N5+P5+X5+U5,2)</f>
        <v>3</v>
      </c>
      <c r="AA5" s="17">
        <f>Y5+Z5</f>
        <v>3</v>
      </c>
      <c r="AB5" s="17">
        <f>J5+K5+AA5</f>
        <v>0</v>
      </c>
      <c r="AC5" s="22"/>
    </row>
    <row r="6" ht="1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7"/>
    </row>
    <row r="7" ht="1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ht="1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ht="1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ht="1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</sheetData>
  <mergeCells count="23">
    <mergeCell ref="A1:A2"/>
    <mergeCell ref="B1:B2"/>
    <mergeCell ref="C1:C2"/>
    <mergeCell ref="D1:D2"/>
    <mergeCell ref="E1:E2"/>
    <mergeCell ref="AA1:AA2"/>
    <mergeCell ref="AB1:AB2"/>
    <mergeCell ref="L1:L2"/>
    <mergeCell ref="M1:N1"/>
    <mergeCell ref="O1:P1"/>
    <mergeCell ref="Q1:Q2"/>
    <mergeCell ref="T1:U1"/>
    <mergeCell ref="V1:V2"/>
    <mergeCell ref="B3:B5"/>
    <mergeCell ref="W1:X1"/>
    <mergeCell ref="Y1:Y2"/>
    <mergeCell ref="Z1:Z2"/>
    <mergeCell ref="F1:F2"/>
    <mergeCell ref="G1:G2"/>
    <mergeCell ref="H1:H2"/>
    <mergeCell ref="I1:I2"/>
    <mergeCell ref="J1:J2"/>
    <mergeCell ref="K1:K2"/>
  </mergeCells>
  <conditionalFormatting sqref="A1:B3 E1:E2 G1:H3 D3:E3 L3:U3 Y3:AB3 A4:B4 D4:E4 G4:H4 L4:U4 Y4:AB4 A5:B5 D5:E5 G5:H5 L5:U5 Y5:AB5">
    <cfRule type="cellIs" dxfId="0" priority="1" operator="lessThan" stopIfTrue="1">
      <formula>0</formula>
    </cfRule>
  </conditionalFormatting>
  <pageMargins left="0.25" right="0.14" top="0.51" bottom="0.748031" header="0.314961" footer="0.314961"/>
  <pageSetup firstPageNumber="1" fitToHeight="1" fitToWidth="1" scale="65" useFirstPageNumber="0" orientation="landscape" pageOrder="downThenOver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